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Реестр" sheetId="1" r:id="rId1"/>
    <sheet name="Объем инвестиций" sheetId="4" r:id="rId2"/>
  </sheets>
  <definedNames>
    <definedName name="_xlnm.Print_Titles" localSheetId="0">Реестр!$7:$7</definedName>
    <definedName name="_xlnm.Print_Area" localSheetId="0">Реестр!$A$1:$AJ$18</definedName>
  </definedNames>
  <calcPr calcId="125725"/>
</workbook>
</file>

<file path=xl/calcChain.xml><?xml version="1.0" encoding="utf-8"?>
<calcChain xmlns="http://schemas.openxmlformats.org/spreadsheetml/2006/main">
  <c r="J18" i="1"/>
  <c r="K18"/>
  <c r="Y18"/>
  <c r="N18"/>
  <c r="X18"/>
  <c r="Z18"/>
  <c r="AA18"/>
  <c r="M8"/>
  <c r="M9"/>
  <c r="M10"/>
  <c r="M11"/>
  <c r="M12"/>
  <c r="M13"/>
  <c r="M14"/>
  <c r="M15"/>
  <c r="M16"/>
  <c r="M17"/>
  <c r="I18"/>
  <c r="E5" i="4" l="1"/>
  <c r="E6"/>
  <c r="E7"/>
  <c r="E8"/>
  <c r="E9"/>
  <c r="E10"/>
  <c r="E11"/>
  <c r="E12"/>
  <c r="O16" i="1"/>
  <c r="O18" s="1"/>
  <c r="E4" i="4" l="1"/>
</calcChain>
</file>

<file path=xl/comments1.xml><?xml version="1.0" encoding="utf-8"?>
<comments xmlns="http://schemas.openxmlformats.org/spreadsheetml/2006/main">
  <authors>
    <author>ipetrov</author>
  </authors>
  <commentList>
    <comment ref="AG9" authorId="0">
      <text>
        <r>
          <rPr>
            <b/>
            <sz val="9"/>
            <color indexed="81"/>
            <rFont val="Tahoma"/>
            <family val="2"/>
            <charset val="204"/>
          </rPr>
          <t>в паспорте кадастровый номер указан с ошибкой</t>
        </r>
      </text>
    </comment>
    <comment ref="X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них 20 вновь созданных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паспорте указан старый оквэд
</t>
        </r>
      </text>
    </comment>
    <comment ref="U12" authorId="0">
      <text>
        <r>
          <rPr>
            <sz val="9"/>
            <color indexed="81"/>
            <rFont val="Tahoma"/>
            <charset val="1"/>
          </rPr>
          <t xml:space="preserve">Объем выручки в паспорте не указан в виду её отсутствия. Бизнес план не подразумевает получение выручки в результате реализации инвестиционного проекта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паспорте проекта старая цифра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старая цифра
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паспорте значение инвестиций равно 0, хотя фактически инвестиции были 
</t>
        </r>
      </text>
    </comment>
  </commentList>
</comments>
</file>

<file path=xl/sharedStrings.xml><?xml version="1.0" encoding="utf-8"?>
<sst xmlns="http://schemas.openxmlformats.org/spreadsheetml/2006/main" count="205" uniqueCount="159">
  <si>
    <t>Наименование инвестиционного проекта (далее - проект)</t>
  </si>
  <si>
    <t>Территориальная принадлежность (наименование муниципального образования)</t>
  </si>
  <si>
    <t>Вид экономической деятельности для реализации проекта (по ОКВЭД)</t>
  </si>
  <si>
    <t>Описание проекта и необходимый объем финансирования</t>
  </si>
  <si>
    <t>Краткое описание объекта капитального вложения</t>
  </si>
  <si>
    <t>Проектная мощность (указывается натуральный годовой объем производства продукции (товаров, работ, услуг))</t>
  </si>
  <si>
    <t>всего</t>
  </si>
  <si>
    <t>в том числе:</t>
  </si>
  <si>
    <t>наличие собственных средств</t>
  </si>
  <si>
    <t>требуемый объем инвестиций</t>
  </si>
  <si>
    <t>№ п/п</t>
  </si>
  <si>
    <t>Общая стоимость проекта, млн. рублей</t>
  </si>
  <si>
    <t>Основные показатели экономической эффективности проекта</t>
  </si>
  <si>
    <t>Чистый дисконтированный доход, млн. руб.</t>
  </si>
  <si>
    <t>Простой срок окупаемости, лет</t>
  </si>
  <si>
    <t>Срок окупаемости с учетом дисконтирования, лет</t>
  </si>
  <si>
    <t>Внутренняя норма доходности, %</t>
  </si>
  <si>
    <t>Индекс доходности</t>
  </si>
  <si>
    <t>Валовая выручка, млн. руб.</t>
  </si>
  <si>
    <t>Показатели социальной и бюджетной эффективности</t>
  </si>
  <si>
    <t>газа, млн. куб. м</t>
  </si>
  <si>
    <t>Среднегодовая сумма налоговых платежей, млн. руб.</t>
  </si>
  <si>
    <t>в областной и местный бюджеты</t>
  </si>
  <si>
    <t>Планируемый объем потребления ресурсов (годовой)</t>
  </si>
  <si>
    <t>воды, млн. куб м</t>
  </si>
  <si>
    <t>электроэнергии, МВт</t>
  </si>
  <si>
    <t>тепла, Гкал</t>
  </si>
  <si>
    <t>Ферма молочного направления на 1000 голов дойных коров с доильным залом «Карусель» беспривязного содержания</t>
  </si>
  <si>
    <t>ОАО "Цветнополье"</t>
  </si>
  <si>
    <t>-</t>
  </si>
  <si>
    <t>Построение федерального вертикально-интегрированного холдинга по производству, преподготовке и глубокой переработке картофеля и овощей</t>
  </si>
  <si>
    <t>Инкубаторий в д. Сосновка Кормиловского района Омской области</t>
  </si>
  <si>
    <t>ООО "Морозовская птицефабрика"</t>
  </si>
  <si>
    <t>01.24</t>
  </si>
  <si>
    <t>Строительство комплекса объектов для получение суточных цыплят бройлеров</t>
  </si>
  <si>
    <t xml:space="preserve">3 600 тыс. яиц в год </t>
  </si>
  <si>
    <t>Гостинично-сервисный центр VOLVO-RENAULT</t>
  </si>
  <si>
    <t>ООО "МДМ Сибирь"</t>
  </si>
  <si>
    <t>Строительство и эксплуатация гостинично-сервисного центра в составе: гостиничный комплекс (гостиница, кафе-столовая, бытовые услуги); сервисный центр VOLVO-RENAULT (ремонт и ТО грузовых автомобилей и спецтехники); зона вспомогательного сервиса (мойка, шиномонтаж, торговля резиной)</t>
  </si>
  <si>
    <t>гостиничный комплекс - 16 470 номеро/дней; сервисный центр - 221 тыс. нормо/часов; кафе-столовая - 73 тыс. посетителей</t>
  </si>
  <si>
    <t>Расширение животноводческого комплекса молочного направления ООО "Рассвет"</t>
  </si>
  <si>
    <t>ООО "Рассвет"</t>
  </si>
  <si>
    <t>01.21</t>
  </si>
  <si>
    <t>Строительство животноводческой фермы общей площадью 4 160 кв.м.; расширение водопроводной сети и увеличение мощности электроподстанции; приобретение и монтаж оборудования для оснащения животноводческой фермы; приобретение сельхозтехники; модернизация летних выгульных площадок</t>
  </si>
  <si>
    <t xml:space="preserve">Увеличение: производства молока - до 11700 тонн/год, реализации молока - до 9360 тонн/год, </t>
  </si>
  <si>
    <t>Сведения о земельном участке, на котором реализуется (планируется к реализации) инвестиционный проект</t>
  </si>
  <si>
    <t>Реконструкция регионального распределительного центра на территории Омской области (г. Омск, Омская область, Молодежная 3-я ул., дом № 15)</t>
  </si>
  <si>
    <t>АО "Тандер"</t>
  </si>
  <si>
    <t>311 812 поддонов в год</t>
  </si>
  <si>
    <t>Проект модернизации Акционерного общества "Омский бекон"</t>
  </si>
  <si>
    <t>Омская область, Омский муниципальный район</t>
  </si>
  <si>
    <t>АО "Омский бекон"</t>
  </si>
  <si>
    <t>01.46</t>
  </si>
  <si>
    <t>50 625 тонн</t>
  </si>
  <si>
    <t>Расширение животноводческого комплекса молочного направления КФХ "Горячий ключ"</t>
  </si>
  <si>
    <t>Омская область, Омский муниципальный район, Любинский муниципальный район</t>
  </si>
  <si>
    <t>КФХ "Горячий ключ"</t>
  </si>
  <si>
    <t>Строительство нового животноводческого комплекса и модернизация летних выгульных площадок; приобретение современного оборудования для оснащения фермы; приобретение сельскохозяйственной техники для выращивания кормовых культур; приобретение высокопродуктивного племенного поголовья молодняка КРС</t>
  </si>
  <si>
    <t>Производство молока - до 3500 тонн в год, мяса КРС - до 250 тонн в год (в живом весе), реализация молока - до 2887,5 тонн в год</t>
  </si>
  <si>
    <t>Строительство испытательного комплекса на промплощадке № 2 
АО "ОМКБ" г. Омск"</t>
  </si>
  <si>
    <t>Наименование инвестора 
(указывается юридическое/
физическое лицо, контактный телефон)</t>
  </si>
  <si>
    <t>30.30.12</t>
  </si>
  <si>
    <t>Срок реализации проекта, лет</t>
  </si>
  <si>
    <t>Планируемая численность работников, занятых в результате реализации проекта, чел.</t>
  </si>
  <si>
    <t>План производства и продаж определен Государственной программой вооружений Российской Федерации и Государственным оборонным заказом Министерства Обороны Российской Федерации, разглашению не подлежит</t>
  </si>
  <si>
    <t>ИТОГО:</t>
  </si>
  <si>
    <t>фактически осуществленные инвестиции</t>
  </si>
  <si>
    <t>потребность в инвестициях</t>
  </si>
  <si>
    <t>I квартал 2018 года</t>
  </si>
  <si>
    <t>01.11,01.41,01.42,10.11,10.13,10.41,10.51,10.86,10.91,10.92,46.21,46.23,46.32,46.33,47.22</t>
  </si>
  <si>
    <t>Филиал ПАО "ОДК-Сатурн" -  ОМКБ</t>
  </si>
  <si>
    <t>Собственные средства</t>
  </si>
  <si>
    <t>Заемные средства</t>
  </si>
  <si>
    <t>6.1</t>
  </si>
  <si>
    <t>Описание по состоянию на дату актуализации реестра, текущий этап реализации проекта</t>
  </si>
  <si>
    <t>01.2</t>
  </si>
  <si>
    <t>Год завершения проекта</t>
  </si>
  <si>
    <t>Вновь создаваемые рабочие места</t>
  </si>
  <si>
    <t>18.1</t>
  </si>
  <si>
    <t>17.1</t>
  </si>
  <si>
    <t>ЗУ в собственности</t>
  </si>
  <si>
    <t>ЗУ в аренде</t>
  </si>
  <si>
    <t>25.2</t>
  </si>
  <si>
    <t>25.3</t>
  </si>
  <si>
    <t>Собственные</t>
  </si>
  <si>
    <t>Заемные</t>
  </si>
  <si>
    <t>8.1</t>
  </si>
  <si>
    <t>8.2</t>
  </si>
  <si>
    <t>8.3</t>
  </si>
  <si>
    <t>8.4</t>
  </si>
  <si>
    <t>Проект реализован</t>
  </si>
  <si>
    <t>Ферма молочного направления на 1000 голов дойных коров с доильным залом "Карусель" беспривязного содержания</t>
  </si>
  <si>
    <t>Потребность в инвестициях</t>
  </si>
  <si>
    <t>Всего</t>
  </si>
  <si>
    <t>Омская область, Таврический район</t>
  </si>
  <si>
    <t>55:36:100101:695</t>
  </si>
  <si>
    <r>
      <t xml:space="preserve">55:36:100101:555
</t>
    </r>
    <r>
      <rPr>
        <b/>
        <sz val="10"/>
        <color theme="1"/>
        <rFont val="Times New Roman"/>
        <family val="1"/>
        <charset val="204"/>
      </rPr>
      <t/>
    </r>
  </si>
  <si>
    <t>Проблемы, возникающие в ходе реализации проекта</t>
  </si>
  <si>
    <t>ОКВЭД 1 - 63.12 (по паспорту)
ОКВЭД 2 - 52.10</t>
  </si>
  <si>
    <t>Реконструкция распределительного центра включает в себя расширение площади на 18 869 кв.м., оснащение современным складским оборудованием, позволяющим осуществлять хранение товаров с соблюдением различных температурных режимов</t>
  </si>
  <si>
    <t>55:36:120308:4831, 55:36:120308:4834</t>
  </si>
  <si>
    <t>55:26:000000:8</t>
  </si>
  <si>
    <t>55:20:044102:1203</t>
  </si>
  <si>
    <t>Контактные лица</t>
  </si>
  <si>
    <t>Создание системы сортировки твёрдых коммунальных отходов на территории города Омска</t>
  </si>
  <si>
    <t>ООО "Магнит"</t>
  </si>
  <si>
    <t>АО "Основа Холдинг"</t>
  </si>
  <si>
    <t>41.20</t>
  </si>
  <si>
    <t>Строительство 2-х временных мусоросортировочных станций ТКО на территории города Омска мощностью переработки до 400 тыс. тонн в год каждая.</t>
  </si>
  <si>
    <t>Сортировка 800 тыс. тонн ТКО в год</t>
  </si>
  <si>
    <t xml:space="preserve">55:36:200105:143, 55:36:200105:144, 55:36:190110:338, 55:36:030801:4512, 55:36:200105:7, 55:36:190138:1005, 55:36:000000:615, 55:36:000000:713, 55:36:200105:24 </t>
  </si>
  <si>
    <t>52.10.3</t>
  </si>
  <si>
    <t>Строительство элеватора на 50 тыс. тонн хранения зерновых и масличных культур, организация семенного хозяйства с производством семян класса Элита и I репродукции</t>
  </si>
  <si>
    <t>Новое строительство объектов свиноводства: станция искусственного осеменения на 150 хряков для получения семени для Племенного репродуктора и промышленных комплексов; Племенной репродуктор на 1700 свиноматок- для обеспечения ремонтным маточным поголовьем промышленные комплексы; Товарные комплексы №1 и 2 на 2300 свиноматок каждый - для получения откормочного молодняка на убой. Реконструкция: Чунаевский свинокомплекс, две очереди на 3150 свиноматок каждая - для получения откормочного молодняка на убой</t>
  </si>
  <si>
    <t>Комплекс по производству семян и масличных зерновых культур, хранению растениеводческой продукции в Омской области</t>
  </si>
  <si>
    <t>55:36:150110:980, 55:36:150110:978</t>
  </si>
  <si>
    <t>Инвестиционный проект реализован</t>
  </si>
  <si>
    <t>Строительство фермы с проектной мощностью 7 200 тонн молока и 320 тонн мяса в год. В состав фермы входят: 2 здания коровника, доильный молочный блок, 2 телятника, лечебно-санитарный пункт, вспомогательные объекты</t>
  </si>
  <si>
    <t xml:space="preserve">Исходя из отчетов проект стоит на паузе: информация, предоставляемая инвестором, не отличается из квартала в квартал. </t>
  </si>
  <si>
    <t xml:space="preserve">Завершился срок аренды земельного участка с кадастровым номером 55:26:211409:649, являющегося кормовой базой для инвестиционного проекта и действующей молочной фермы 
ООО "Рассвет". Министерством имущественных отношений Омской области предполагается проведение торгов в форме аукциона в целях заключения договора аренды указанного земельного участка. В связи с чем у ООО "Рассвет" возникает две возможные проблемы:
1) риск признания победителем аукциона иной организации;
2) увеличение арендой платы за земельный участок, установленной по результатам проведения аукциона. С учетом того, что инвестиционный проект реализуется в низкорентабельной сфере сельского хозяйства, дополнительное увеличение издержек может привести к срыву реализации проекта
</t>
  </si>
  <si>
    <t>55:26:310501:6</t>
  </si>
  <si>
    <t xml:space="preserve">55:26:211409:649,
земли с/х назначения 
площадью не менее 
18 450 га в Таврическом муниципальном районе, местоположение не определено; размещение животноводческого комплекса </t>
  </si>
  <si>
    <t>Осуществлялась стройка без разрешения на строительство. 
В настоящее время вносятся коррективы  в проект в части его расширения. Необходимо соответствующее разрешение Администрации г. Омска</t>
  </si>
  <si>
    <t xml:space="preserve">Завершился срок аренды земельного участка с кадастровым номером 55:26:000000:8, являющегося кормовой базой для ряда инвестиционных проектов, реализованных и реализуемых группой компаний "ПРОДО", в число которых входит Акционерное общество "Омский бекон".
В настоящее время указанный земельный участок находится в федеральной собственности и предоставлен в постоянное (бессрочное) пользование Федеральному государственному научному учреждению "Омский аграрный научный центр", что препятствует его передаче в аренду Акционерному обществу "Омский бекон".
Министерством экономики Омской области осуществляется взаимодействие с группой компаний "ПРОДО" по вопросу предоставления указанного земельного участка, в аренду без проведения торгов для реализации инвестиционного проекта
</t>
  </si>
  <si>
    <t>В I квартале 2019 года мероприятия по реализации проекта КФХ "Горячий ключ" не реализовывались.
Во II квартале 2019 года планируется:
- оформление земельного участка с кадастровым номером 55:00:000000:148 в долгосрочную аренду на 49 лет;
- приобретение кормоуборочной техники на сумму 9,5 млн. рублей</t>
  </si>
  <si>
    <t>55:00:000000:148</t>
  </si>
  <si>
    <t xml:space="preserve">Для реализации проекта необходимо получение в аренду земельного участка  в Камышловском сельском поселении Любинского муниципального района Омской области. Ранее КФХ "Горячий ключ"  претендовало на получение в аренду без проведения торгов земельного участка с кадастровым номером 55:00:000000:141, однако данный участок по результатам проведения торгов в форме аукциона был передан на правах аренды ООО "Бега".
 В качестве предполагаемого земельного участка для указанных целей инвестором в настоящее время рассматривается земельный участок с кадастровым номером 55:00:000000:148, однако механизм получения в аренду данного земельного участка в настоящее время не определен
</t>
  </si>
  <si>
    <t>В I квартале 2019 года инициатором проводились мероприятия по формированию дополнительных земельных участков, необходимых для реализации инвестиционного проекта. Сформированы земельные участки с кадастровыми номерами 55:36:190102:3543 и 55:36:190102:3544. Подбирается штат управленцев и заключаются предварительные договоры с предполагаемыми поставщиками оборудования, необходимого в рамках реализации проекта.
Во II квартале 2019 года планируется окончание работ по проектированию проекта и завершение подготовки ПСД</t>
  </si>
  <si>
    <t xml:space="preserve">ОАО "Цветнополье" в рамках реализации инвестиционного проекта не имело возможности привлечения финансирования на возвратной основе в размере около 300 млн. рублей. В настоящее время ведутся переговоры с  Банк ВТБ (ПАО): предоставление кредита одобрено в региональном отделении банка, проводится согласование его предоставления в г. Москва.
Также не решен вопрос по инфраструктурному обеспечению инвестиционного проекта в части водоснабжения и строительства подъездных дорог.
Во втором квартале планируется  начало строительства длительного зала и площадок для хранения кормов, приобретение строительных материалов, металлоконструкций, заключение соответствующих договоров
</t>
  </si>
  <si>
    <t xml:space="preserve">     В I квартале 2019 года будут продолжены работы по получению ИРД "зоны сопутствующего сервиса", проектно-сметной документации "Зоны сопутствующего сервиса", ИРД "Гостиничного комплекса", проектно-сметной документации "Гостиничного комплекса".
     Во II квартале 2019 года будут продолжены работы по разработке и получению ИРД и проектно-сметной документации под строительство здания "Зоны сопутствующего сервиса" и "Гостиничного комплекса", проведение подготовительных работ по подготовке нулевого цикла строительных работ для здания "Гостиничного комплекса" и "Зоны сопутствующего сервиса"</t>
  </si>
  <si>
    <t>За I квартал 2019 года осуществлено капитальных вложений на сумму 550 тыс. рублей. Выполнен монтаж оборудования для оснащения стойло-мест для содержания КРС.
Во II квартале 2019 года планируется приобретение оборудования для собственного кормоцеха, перевод скота в помещение новой животноводческой фермы. Будет продолжен подбор земельных участков, необходимых для выращивания кормовых культур. 
24 апреля 2019 года ООО "Рассвет" обратилось в Минэкономики с заявлением о проведении оценок соответствия данного инвестпроекта критерям, установленным Законом № 1772-ОЗ. Планируется получение в аренду без проведения торгов земельного участка с кадастровым номером 55:26:211409:649</t>
  </si>
  <si>
    <t xml:space="preserve"> В I квартале 2019 года прорабатывался вопрос о внесении изменений в проектные решения по объекту в части наполнения склада и возможного изменения конфигурации склада, вызванных прогнозами по увеличению товарооборота. На данный момент проводятся необходимые расчеты и согласования. АО "Тандер" подготовлено и направлено заявление в Депархитектуры Администрации г. Омска о предоставлении разрешения на отклонение от предельных параметров разрешенного строительства, реконструкции объекта капитального строительства, в котором испрошены отступы до ноля метров на земельных участках с кадастровыми номерами 55:36:120308:4826, 55:36:120308:3120, 55:36:120308:4470
Во II квартале 2019 года планируется выполнение работ по расширению складских помещений в рамках данного проекта</t>
  </si>
  <si>
    <t>В рамках осуществления проекта по строительству испытательного комплекса на промплощадке № 2 инициатором сформирован бизнес-план, финансовая модель инвестиционного проекта. В рамках осуществления проекта подготовлена документация для выбора подрядной организации для выполнения изыскательских и проектных работ, документация размещена на электронной торговой площадке. Организацией проведена работа по выбору подрядной организации для выполнения кадастровых работ. Планируется заключение договора подряда на выполнение изыскательских и проектных работ, проведение в рамках заключенного договора подряда изыскательских работ на земельном участке для планируемого размещения комплекса.
В I квартале 2019 года инициатором получено распоряжение Губернатора Омской области о соответствия проекта критериям, установленным Законом Омской области № 1772-ОЗ. На основании указанного распоряжения инициатор обратился в Администрацию города Омска с заявлением о предоставлении земельных участков с кадастровыми номерами 55:36:150110:978 и 55:36:150110:980 в аренду без проведения торгов.
Во II квартале 2019 года планируется заключение договоров аренды на указанные земельные участки. А также заключение договора на выполнение проектно-изыскательских работ по проекту</t>
  </si>
  <si>
    <t>200 тыс. тонн хранения зерновых и масличных культур в течение года, производство и хранение семян не менее 4 тыс. тонн</t>
  </si>
  <si>
    <t>Реализация инвестиционного проекта планируется в том числе на сформированных и поставленных на кадастровый учет по заявлению АО "Основа Холдинг" земельных участках с кадастровыми номерами 55:36:190102:3543 и 55:36:190102:3544. При этом Администрация города Омска отказывает в выдаче разрешения на строительство объектов, предусмотренных инвестиционным проектом, на указанных земельных участках. Кроме того, инициатором проекта выражено мнение по поводу завышения цен на техприсоединение к электросетям филиалом ПАО "МРСК Сибири" – "Омскэнерго"</t>
  </si>
  <si>
    <t>Линия электропередач ВЛ-110 кВ "Омская ТЭЦ-5 – Октябрьская", проходящая по территории земельного участка на котором планируется реализация проекта, препятствует наращиванию производственных мощностей филиала ПАО "ОДК-Сатурн" – ОМКБ и реализации проекта. В настоящее время указанный объект занимает 14 тыс. кв.м. и препятствует размещению на промышленной площадке № 2 новых производственных корпусов, предусмотренных проектом. 
В связи с тем, что филиалом ПАО "МРСК-Сибири" – "Омскэнерго" не предусмотрены источники финансирования на выполнение работ по выносу линий с территории филиала ПАО "ОДК-Сатурн" – ОМКБ в 2019 году, сетевой организацией предлагается перенести указанные работы на 2020 год, что в свою очередь скажется на сроках реализации проекта.
Земельные участки, указанные в столбце 25.2, на текущую дату не были переданы в аренду инициатору проекта в связи с отсутствием правового акта, утверждающего применение расчета арендной платы за земельные участки, предоставляемые без проведения торгов</t>
  </si>
  <si>
    <t>В I квартале 2019 года инициатором: 
- завершено строительство, осуществлен пробный пуск основного технологического оборудования, введен в эксплуатацию мусоросортировочный комплекс в КАО г. Омска (земельный участок с кадастровым номером 55:36:000000:615) мощностью обработки до 400 тыс. тонн ТКО в год;
- получено санитарно-эпидемиологическое заключение о соответствии указанного объекта санитарным нормам;
- разработан проект санитарно-защитных зон территории мусоросортировочного комплекса в ЛАО г. Омска;
-осуществлялись мероприятия по получению лицензии на осуществление деятельности по сбору, транспортировке, обработке, утилизации, обезвреживанию и размещению отходов I-IV классов опасности;
-частично осуществлен подбор персонала (сортировщики, технические специалисты).
Во II квартале 2019 года планируется:
- получение лицензии;
- запуск двух мусоросортировочных комплексов в КАО и ЛАО</t>
  </si>
  <si>
    <t>У инициатора отсутствует лицензия на сортировку мусора. Прокуратурой Омской области выявлено завышение установленного РЭК тарифа на вывоз мусора+его последующую сортировку</t>
  </si>
  <si>
    <t>Омская область, Азовский немецкий национальный район Омской области, Цветнопольское сельское поселение, 
д. Роза-долина</t>
  </si>
  <si>
    <t>Омская область, Кормиловский муниципальный район, Некрасовское сельское поселение, 
д. Сосновка</t>
  </si>
  <si>
    <t>Омская область, 
г. Омск</t>
  </si>
  <si>
    <t>№ 
п/п</t>
  </si>
  <si>
    <t>7 200 тонн молока, 
320 тонн мяса</t>
  </si>
  <si>
    <t xml:space="preserve">
55:36:120308:3081, 
55:36:120308:3090
</t>
  </si>
  <si>
    <t>55:20:000000:2197, 
55:20:044101:2637, 
55:20:044101:2635, 
55:20:044101:2632, 
55:20:040201:4013, 
55:20:040201:4014, 
55:20:044102:1144, 
55:20:040201:3899</t>
  </si>
  <si>
    <t>55:36:120308:4826, 
55:36:120308:4470, 
55:36:120308:3120</t>
  </si>
  <si>
    <t>55:01:140401:460, 
55:01:140401:465</t>
  </si>
  <si>
    <t>55:36:190102:2122, 
55:36:190102:2188, 
55:36:190102:2889</t>
  </si>
  <si>
    <t xml:space="preserve">
55:36:150110:611, 
55:36:150110:614, 
55:36:150110:617, 
55:36:150110:618, 
55:36:150110:216, 
55:36:150110:217, 
55:36:150110:843
</t>
  </si>
  <si>
    <t xml:space="preserve">55:20:142002:1253, 55:20:101103:15,   55:20:000000:106, 55:20:060701:7, 55:20:060702:376, 55:20:060702:1, 55:20:060701:256, 
55:20:000000:5746, 55:20:060702:401, 55:20:060702:1082, 55:20:060702:1209, 55:20:060702:1207, 55:20:000000:5748, 55:20:060701:910, 55:20:060702:936, 55:20:060701:267, 55:20:060701:937, 55:20:060701:941, 55:20:060701:940, 55:20:060701:943, 55:20:060701:942, 55:20:060701:934, 55:20:060701:933, 55:20:060701:948, 55:20:060701:932, 55:20:060701:947, 55:20:060701:936, 55:20:060701:944, 55:20:060701:914,  55:20:060701:925, 55:20:060701:915, 55:20:060701:928, 55:20:060701:931, 55:20:060701:916, 55:20:060701:927, 55:20:060701:924, 55:20:060701:921, 55:20:060701:923, 55:20:060701:922, 55:20:060701:917, 55:20:060701:930, 55:20:060701:929, 55:20:060701:919, 55:20:060701:939, 55:20:060701:920,  55:20:060701:926, 55:20:060701:945, 55:20:060702:691, 55:20:060702:692, 55:20:060702:686     </t>
  </si>
  <si>
    <t xml:space="preserve">
55:09:060501:130</t>
  </si>
  <si>
    <t>Отсутствует возможность привлечения кредитных средств в размере 420 млн. рублей. Также не решен вопрос по инфраструктурному обеспечению инвестиционного проекта в части водоснабжения и строительства подъездных дорог.</t>
  </si>
  <si>
    <t>–</t>
  </si>
  <si>
    <t xml:space="preserve">На 1 апреля 2019 года в рамках Проекта инвестировано 2 436 млн. рублей (29 % от общей суммы Проекта).
В 2018 году АО "Омский бекон":
-  введена в эксплуатацию 1-я очередь свинокомплекса "Чунаевский";
- завершено строительство станции искусственного осеменения .
Завершено проектирование и прохождение экспертизы проектно-сметной документации ТК № 1 и ТК № 2, выполнено 40 % работ по строительству племенного репродуктора.
В 2019 году организацией планируется:
-  завершение 2-й очереди реконструкция и модернизация производственного комплекса "Чунаевский". В настоящее время ведется подбор подрядной организации;
- завершение строительства племенного репродуктора. Выполнено 75 % строительно-монтажных работ (монтаж несущих и ограждающих конструкций, оборудования). Сдача в эксплуатацию племенного репродуктора планируется в соответствии с проектной документацией – в 4 квартале 2019 года. Поставка поголовья свиней намечена на  август 2019 года.
Мероприятия по строительству товарных комплексов № 1 и № 2 в настоящее время не начаты. Согласно проектной  документации срок завершения строительства 1 квартал 2022 и 1 квартал 2023 года соответственно
</t>
  </si>
  <si>
    <t>Проект включает создание испытательных стендов продукции военного назначения, оборудованных автоматизированными системами сбора и обработки информации. Строительство испытательного комплекса позволит осуществлять проведение устойчивых и бесперебойных испытаний малогабаритных двухконтурных турбореактивных двигателей ТРДД-50Б (далее – двигатель ТРДД-50Б), разработчиком и серийным изготовителем которых является АО "ОМКБ", с обеспечением надлежащего качества и точности данных испытаний. В последующем реализация указанного проекта позволит увеличить производственные мощности предприятия и объемы выпуска двигателей ТРДД-50Б</t>
  </si>
  <si>
    <t>55:36:000000:615, 
55:36:000000:713</t>
  </si>
  <si>
    <r>
      <t>55:20:101101:417, 55:20:060702:935, 55:20:060701:148, 55:20:000000:5059, 55:20:000000:5060, 55:20:000000:5061, 55:20:000000:5064,55:20:101104:2, 55:20:101102:645, 55:20:101103:639, 55:20:000000:5322, 55:20:000000:5267, 55:20:000000:5355, 55:20:000000:5626, 55:20:060701:159, 55:20:060701:163, 55:20:032002:250, 55:20:060702:241, 55:20:060702:242, 55:20:060702:248, 55:20:060702:238, 55:20:060702:244, 55:20:060701:162,  55:20:060701:168, 55:20:060702:467, 55:20:060702:407, 55:20:060702:240, 55:20:060702:243, 55:20:000000:5761, 55:20:060701:962, 55:20:000000:6244, 55:20:000000:6261, 55:20:000000:6258, 55:20:060701:963, 55:20:000000:6277, 55:20:032003:235, 55:20:032003:242, 55:20:032003:250, 55:20:032003:251, 55:20:032003:252, 55:20:060702:403</t>
    </r>
    <r>
      <rPr>
        <b/>
        <sz val="10"/>
        <color theme="1"/>
        <rFont val="Times New Roman"/>
        <family val="1"/>
        <charset val="204"/>
      </rPr>
      <t/>
    </r>
  </si>
  <si>
    <t>ЗУ, необходимый 
в соотв. с 1772</t>
  </si>
  <si>
    <t>Реестр масштабных инвестиционных проектов (по состоянию на 29 мая 2019 года)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</si>
</sst>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0.0000"/>
    <numFmt numFmtId="168" formatCode="#,##0.0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166" fontId="9" fillId="6" borderId="1" xfId="1" applyNumberFormat="1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quotePrefix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" fontId="2" fillId="5" borderId="1" xfId="0" quotePrefix="1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14" fillId="5" borderId="1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right"/>
    </xf>
    <xf numFmtId="165" fontId="18" fillId="5" borderId="1" xfId="0" applyNumberFormat="1" applyFont="1" applyFill="1" applyBorder="1" applyAlignment="1">
      <alignment horizontal="right"/>
    </xf>
    <xf numFmtId="2" fontId="18" fillId="5" borderId="1" xfId="0" applyNumberFormat="1" applyFont="1" applyFill="1" applyBorder="1" applyAlignment="1">
      <alignment horizontal="right"/>
    </xf>
    <xf numFmtId="168" fontId="18" fillId="5" borderId="1" xfId="0" applyNumberFormat="1" applyFont="1" applyFill="1" applyBorder="1" applyAlignment="1">
      <alignment horizontal="right"/>
    </xf>
    <xf numFmtId="1" fontId="18" fillId="5" borderId="1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167" fontId="18" fillId="5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68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167" fontId="19" fillId="2" borderId="1" xfId="0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/>
    </xf>
    <xf numFmtId="165" fontId="20" fillId="5" borderId="1" xfId="0" applyNumberFormat="1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168" fontId="20" fillId="5" borderId="1" xfId="0" applyNumberFormat="1" applyFont="1" applyFill="1" applyBorder="1" applyAlignment="1">
      <alignment horizontal="right"/>
    </xf>
    <xf numFmtId="1" fontId="20" fillId="5" borderId="1" xfId="0" applyNumberFormat="1" applyFont="1" applyFill="1" applyBorder="1" applyAlignment="1">
      <alignment horizontal="right"/>
    </xf>
    <xf numFmtId="167" fontId="20" fillId="5" borderId="1" xfId="0" applyNumberFormat="1" applyFont="1" applyFill="1" applyBorder="1" applyAlignment="1">
      <alignment horizontal="right"/>
    </xf>
    <xf numFmtId="4" fontId="18" fillId="5" borderId="5" xfId="0" applyNumberFormat="1" applyFont="1" applyFill="1" applyBorder="1" applyAlignment="1">
      <alignment horizontal="right"/>
    </xf>
    <xf numFmtId="165" fontId="18" fillId="5" borderId="5" xfId="0" applyNumberFormat="1" applyFont="1" applyFill="1" applyBorder="1" applyAlignment="1">
      <alignment horizontal="right"/>
    </xf>
    <xf numFmtId="0" fontId="18" fillId="5" borderId="5" xfId="0" applyFont="1" applyFill="1" applyBorder="1" applyAlignment="1">
      <alignment horizontal="right"/>
    </xf>
    <xf numFmtId="168" fontId="18" fillId="5" borderId="5" xfId="0" applyNumberFormat="1" applyFont="1" applyFill="1" applyBorder="1" applyAlignment="1">
      <alignment horizontal="right"/>
    </xf>
    <xf numFmtId="1" fontId="18" fillId="5" borderId="5" xfId="0" applyNumberFormat="1" applyFont="1" applyFill="1" applyBorder="1" applyAlignment="1">
      <alignment horizontal="right"/>
    </xf>
    <xf numFmtId="167" fontId="18" fillId="5" borderId="5" xfId="0" applyNumberFormat="1" applyFont="1" applyFill="1" applyBorder="1" applyAlignment="1">
      <alignment horizontal="right"/>
    </xf>
    <xf numFmtId="167" fontId="18" fillId="5" borderId="1" xfId="0" quotePrefix="1" applyNumberFormat="1" applyFont="1" applyFill="1" applyBorder="1" applyAlignment="1">
      <alignment horizontal="right"/>
    </xf>
    <xf numFmtId="4" fontId="19" fillId="5" borderId="14" xfId="0" applyNumberFormat="1" applyFont="1" applyFill="1" applyBorder="1" applyAlignment="1">
      <alignment horizontal="right"/>
    </xf>
    <xf numFmtId="4" fontId="19" fillId="5" borderId="11" xfId="0" applyNumberFormat="1" applyFont="1" applyFill="1" applyBorder="1" applyAlignment="1">
      <alignment horizontal="center" vertical="center"/>
    </xf>
    <xf numFmtId="4" fontId="19" fillId="5" borderId="11" xfId="0" applyNumberFormat="1" applyFont="1" applyFill="1" applyBorder="1" applyAlignment="1">
      <alignment horizontal="right"/>
    </xf>
    <xf numFmtId="3" fontId="18" fillId="5" borderId="1" xfId="0" applyNumberFormat="1" applyFont="1" applyFill="1" applyBorder="1" applyAlignment="1">
      <alignment horizontal="right"/>
    </xf>
    <xf numFmtId="3" fontId="18" fillId="5" borderId="5" xfId="0" applyNumberFormat="1" applyFont="1" applyFill="1" applyBorder="1" applyAlignment="1">
      <alignment horizontal="right"/>
    </xf>
    <xf numFmtId="168" fontId="19" fillId="5" borderId="14" xfId="0" applyNumberFormat="1" applyFont="1" applyFill="1" applyBorder="1" applyAlignment="1">
      <alignment horizontal="right"/>
    </xf>
    <xf numFmtId="3" fontId="19" fillId="5" borderId="14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justify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right"/>
    </xf>
    <xf numFmtId="0" fontId="14" fillId="5" borderId="11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right"/>
    </xf>
    <xf numFmtId="0" fontId="14" fillId="5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18"/>
  <sheetViews>
    <sheetView tabSelected="1" view="pageBreakPreview" zoomScale="55" zoomScaleNormal="100" zoomScaleSheetLayoutView="55" workbookViewId="0">
      <pane xSplit="4" ySplit="7" topLeftCell="L8" activePane="bottomRight" state="frozen"/>
      <selection pane="topRight" activeCell="E1" sqref="E1"/>
      <selection pane="bottomLeft" activeCell="A8" sqref="A8"/>
      <selection pane="bottomRight" activeCell="S11" sqref="S11"/>
    </sheetView>
  </sheetViews>
  <sheetFormatPr defaultRowHeight="15" outlineLevelCol="1"/>
  <cols>
    <col min="1" max="1" width="3.5703125" style="1" customWidth="1"/>
    <col min="2" max="2" width="24.7109375" customWidth="1"/>
    <col min="3" max="3" width="20" customWidth="1"/>
    <col min="4" max="4" width="20.5703125" customWidth="1"/>
    <col min="5" max="5" width="16.28515625" customWidth="1"/>
    <col min="6" max="6" width="33.7109375" customWidth="1"/>
    <col min="7" max="7" width="71.85546875" customWidth="1" outlineLevel="1"/>
    <col min="8" max="8" width="20" customWidth="1"/>
    <col min="9" max="9" width="9.42578125" customWidth="1"/>
    <col min="10" max="10" width="9.28515625" customWidth="1" outlineLevel="1"/>
    <col min="11" max="11" width="11.42578125" customWidth="1" outlineLevel="1"/>
    <col min="12" max="12" width="9.28515625" customWidth="1" outlineLevel="1"/>
    <col min="13" max="13" width="12.85546875" customWidth="1" outlineLevel="1"/>
    <col min="14" max="14" width="12" customWidth="1"/>
    <col min="15" max="15" width="12.140625" customWidth="1"/>
    <col min="16" max="16" width="12.42578125" customWidth="1"/>
    <col min="17" max="17" width="13.85546875" customWidth="1"/>
    <col min="18" max="19" width="12.28515625" customWidth="1"/>
    <col min="20" max="20" width="11.42578125" customWidth="1"/>
    <col min="21" max="22" width="11" customWidth="1"/>
    <col min="23" max="23" width="11.85546875" customWidth="1" outlineLevel="1"/>
    <col min="24" max="24" width="14.42578125" customWidth="1"/>
    <col min="25" max="25" width="13.28515625" customWidth="1"/>
    <col min="26" max="26" width="8.85546875" customWidth="1"/>
    <col min="27" max="27" width="11.7109375" customWidth="1"/>
    <col min="28" max="28" width="10.7109375" customWidth="1"/>
    <col min="29" max="29" width="9.140625" customWidth="1"/>
    <col min="30" max="30" width="10.28515625" customWidth="1"/>
    <col min="31" max="31" width="11" customWidth="1"/>
    <col min="32" max="32" width="28.85546875" customWidth="1" outlineLevel="1"/>
    <col min="33" max="33" width="38.28515625" customWidth="1" outlineLevel="1"/>
    <col min="34" max="34" width="20.28515625" customWidth="1" outlineLevel="1"/>
    <col min="35" max="35" width="55.28515625" customWidth="1" outlineLevel="1"/>
    <col min="36" max="36" width="14.85546875" hidden="1" customWidth="1"/>
  </cols>
  <sheetData>
    <row r="1" spans="1:36" ht="28.5" customHeight="1">
      <c r="A1" s="107" t="s">
        <v>158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1"/>
    </row>
    <row r="2" spans="1:36" ht="15" customHeight="1">
      <c r="A2" s="103" t="s">
        <v>141</v>
      </c>
      <c r="B2" s="103" t="s">
        <v>0</v>
      </c>
      <c r="C2" s="103" t="s">
        <v>1</v>
      </c>
      <c r="D2" s="103" t="s">
        <v>60</v>
      </c>
      <c r="E2" s="103" t="s">
        <v>2</v>
      </c>
      <c r="F2" s="101" t="s">
        <v>3</v>
      </c>
      <c r="G2" s="101"/>
      <c r="H2" s="101"/>
      <c r="I2" s="101"/>
      <c r="J2" s="101"/>
      <c r="K2" s="101"/>
      <c r="L2" s="101"/>
      <c r="M2" s="101"/>
      <c r="N2" s="101"/>
      <c r="O2" s="101"/>
      <c r="P2" s="94" t="s">
        <v>12</v>
      </c>
      <c r="Q2" s="95"/>
      <c r="R2" s="95"/>
      <c r="S2" s="95"/>
      <c r="T2" s="95"/>
      <c r="U2" s="95"/>
      <c r="V2" s="95"/>
      <c r="W2" s="96"/>
      <c r="X2" s="85" t="s">
        <v>19</v>
      </c>
      <c r="Y2" s="86"/>
      <c r="Z2" s="86"/>
      <c r="AA2" s="87"/>
      <c r="AB2" s="85" t="s">
        <v>23</v>
      </c>
      <c r="AC2" s="86"/>
      <c r="AD2" s="86"/>
      <c r="AE2" s="87"/>
      <c r="AF2" s="108" t="s">
        <v>45</v>
      </c>
      <c r="AG2" s="108"/>
      <c r="AH2" s="108"/>
      <c r="AI2" s="91" t="s">
        <v>97</v>
      </c>
      <c r="AJ2" s="91" t="s">
        <v>103</v>
      </c>
    </row>
    <row r="3" spans="1:36">
      <c r="A3" s="101"/>
      <c r="B3" s="103"/>
      <c r="C3" s="103"/>
      <c r="D3" s="103"/>
      <c r="E3" s="103"/>
      <c r="F3" s="103" t="s">
        <v>4</v>
      </c>
      <c r="G3" s="82" t="s">
        <v>74</v>
      </c>
      <c r="H3" s="103" t="s">
        <v>5</v>
      </c>
      <c r="I3" s="85" t="s">
        <v>11</v>
      </c>
      <c r="J3" s="86"/>
      <c r="K3" s="86"/>
      <c r="L3" s="86"/>
      <c r="M3" s="86"/>
      <c r="N3" s="86"/>
      <c r="O3" s="87"/>
      <c r="P3" s="82" t="s">
        <v>13</v>
      </c>
      <c r="Q3" s="82" t="s">
        <v>14</v>
      </c>
      <c r="R3" s="82" t="s">
        <v>15</v>
      </c>
      <c r="S3" s="82" t="s">
        <v>16</v>
      </c>
      <c r="T3" s="82" t="s">
        <v>17</v>
      </c>
      <c r="U3" s="82" t="s">
        <v>18</v>
      </c>
      <c r="V3" s="82" t="s">
        <v>62</v>
      </c>
      <c r="W3" s="82" t="s">
        <v>76</v>
      </c>
      <c r="X3" s="82" t="s">
        <v>63</v>
      </c>
      <c r="Y3" s="82" t="s">
        <v>77</v>
      </c>
      <c r="Z3" s="85" t="s">
        <v>21</v>
      </c>
      <c r="AA3" s="87"/>
      <c r="AB3" s="88" t="s">
        <v>20</v>
      </c>
      <c r="AC3" s="88" t="s">
        <v>24</v>
      </c>
      <c r="AD3" s="88" t="s">
        <v>25</v>
      </c>
      <c r="AE3" s="88" t="s">
        <v>26</v>
      </c>
      <c r="AF3" s="108" t="s">
        <v>80</v>
      </c>
      <c r="AG3" s="108" t="s">
        <v>81</v>
      </c>
      <c r="AH3" s="108" t="s">
        <v>157</v>
      </c>
      <c r="AI3" s="92"/>
      <c r="AJ3" s="92"/>
    </row>
    <row r="4" spans="1:36">
      <c r="A4" s="101"/>
      <c r="B4" s="103"/>
      <c r="C4" s="103"/>
      <c r="D4" s="103"/>
      <c r="E4" s="103"/>
      <c r="F4" s="103"/>
      <c r="G4" s="83"/>
      <c r="H4" s="103"/>
      <c r="I4" s="101" t="s">
        <v>93</v>
      </c>
      <c r="J4" s="104" t="s">
        <v>84</v>
      </c>
      <c r="K4" s="104" t="s">
        <v>85</v>
      </c>
      <c r="L4" s="82" t="s">
        <v>66</v>
      </c>
      <c r="M4" s="82" t="s">
        <v>92</v>
      </c>
      <c r="N4" s="102" t="s">
        <v>7</v>
      </c>
      <c r="O4" s="102"/>
      <c r="P4" s="83"/>
      <c r="Q4" s="83"/>
      <c r="R4" s="83"/>
      <c r="S4" s="83"/>
      <c r="T4" s="83"/>
      <c r="U4" s="83"/>
      <c r="V4" s="83"/>
      <c r="W4" s="83"/>
      <c r="X4" s="83"/>
      <c r="Y4" s="83"/>
      <c r="Z4" s="101" t="s">
        <v>6</v>
      </c>
      <c r="AA4" s="88" t="s">
        <v>22</v>
      </c>
      <c r="AB4" s="89"/>
      <c r="AC4" s="89"/>
      <c r="AD4" s="89"/>
      <c r="AE4" s="89"/>
      <c r="AF4" s="108"/>
      <c r="AG4" s="108"/>
      <c r="AH4" s="108"/>
      <c r="AI4" s="92"/>
      <c r="AJ4" s="92"/>
    </row>
    <row r="5" spans="1:36">
      <c r="A5" s="101"/>
      <c r="B5" s="103"/>
      <c r="C5" s="103"/>
      <c r="D5" s="103"/>
      <c r="E5" s="103"/>
      <c r="F5" s="103"/>
      <c r="G5" s="83"/>
      <c r="H5" s="103"/>
      <c r="I5" s="101"/>
      <c r="J5" s="105"/>
      <c r="K5" s="105"/>
      <c r="L5" s="83"/>
      <c r="M5" s="83"/>
      <c r="N5" s="88" t="s">
        <v>8</v>
      </c>
      <c r="O5" s="88" t="s">
        <v>9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101"/>
      <c r="AA5" s="89"/>
      <c r="AB5" s="89"/>
      <c r="AC5" s="89"/>
      <c r="AD5" s="89"/>
      <c r="AE5" s="89"/>
      <c r="AF5" s="108"/>
      <c r="AG5" s="108"/>
      <c r="AH5" s="108"/>
      <c r="AI5" s="92"/>
      <c r="AJ5" s="92"/>
    </row>
    <row r="6" spans="1:36" ht="48.75" customHeight="1">
      <c r="A6" s="101"/>
      <c r="B6" s="103"/>
      <c r="C6" s="103"/>
      <c r="D6" s="103"/>
      <c r="E6" s="103"/>
      <c r="F6" s="103"/>
      <c r="G6" s="84"/>
      <c r="H6" s="103"/>
      <c r="I6" s="101"/>
      <c r="J6" s="106"/>
      <c r="K6" s="106"/>
      <c r="L6" s="84"/>
      <c r="M6" s="84"/>
      <c r="N6" s="90"/>
      <c r="O6" s="90"/>
      <c r="P6" s="84"/>
      <c r="Q6" s="84"/>
      <c r="R6" s="84"/>
      <c r="S6" s="84"/>
      <c r="T6" s="84"/>
      <c r="U6" s="84"/>
      <c r="V6" s="84"/>
      <c r="W6" s="84"/>
      <c r="X6" s="84"/>
      <c r="Y6" s="84"/>
      <c r="Z6" s="101"/>
      <c r="AA6" s="90"/>
      <c r="AB6" s="90"/>
      <c r="AC6" s="90"/>
      <c r="AD6" s="90"/>
      <c r="AE6" s="90"/>
      <c r="AF6" s="108"/>
      <c r="AG6" s="108"/>
      <c r="AH6" s="108"/>
      <c r="AI6" s="93"/>
      <c r="AJ6" s="93"/>
    </row>
    <row r="7" spans="1:36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 t="s">
        <v>73</v>
      </c>
      <c r="H7" s="25">
        <v>7</v>
      </c>
      <c r="I7" s="25">
        <v>8</v>
      </c>
      <c r="J7" s="26" t="s">
        <v>86</v>
      </c>
      <c r="K7" s="26" t="s">
        <v>87</v>
      </c>
      <c r="L7" s="26" t="s">
        <v>88</v>
      </c>
      <c r="M7" s="26" t="s">
        <v>89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6" t="s">
        <v>79</v>
      </c>
      <c r="X7" s="25">
        <v>18</v>
      </c>
      <c r="Y7" s="26" t="s">
        <v>78</v>
      </c>
      <c r="Z7" s="25">
        <v>19</v>
      </c>
      <c r="AA7" s="25">
        <v>20</v>
      </c>
      <c r="AB7" s="25">
        <v>21</v>
      </c>
      <c r="AC7" s="25">
        <v>22</v>
      </c>
      <c r="AD7" s="25">
        <v>23</v>
      </c>
      <c r="AE7" s="25">
        <v>24</v>
      </c>
      <c r="AF7" s="25">
        <v>25</v>
      </c>
      <c r="AG7" s="26" t="s">
        <v>83</v>
      </c>
      <c r="AH7" s="26" t="s">
        <v>82</v>
      </c>
      <c r="AI7" s="27">
        <v>26</v>
      </c>
    </row>
    <row r="8" spans="1:36" ht="162.75" customHeight="1">
      <c r="A8" s="18">
        <v>1</v>
      </c>
      <c r="B8" s="68" t="s">
        <v>91</v>
      </c>
      <c r="C8" s="68" t="s">
        <v>138</v>
      </c>
      <c r="D8" s="69" t="s">
        <v>28</v>
      </c>
      <c r="E8" s="70" t="s">
        <v>75</v>
      </c>
      <c r="F8" s="66" t="s">
        <v>117</v>
      </c>
      <c r="G8" s="66" t="s">
        <v>128</v>
      </c>
      <c r="H8" s="68" t="s">
        <v>142</v>
      </c>
      <c r="I8" s="31">
        <v>432.8</v>
      </c>
      <c r="J8" s="31">
        <v>12.8</v>
      </c>
      <c r="K8" s="31">
        <v>420</v>
      </c>
      <c r="L8" s="31">
        <v>12.8</v>
      </c>
      <c r="M8" s="31">
        <f t="shared" ref="M8:M16" si="0">I8-L8</f>
        <v>420</v>
      </c>
      <c r="N8" s="31">
        <v>12.8</v>
      </c>
      <c r="O8" s="31">
        <v>420</v>
      </c>
      <c r="P8" s="31">
        <v>63.204999999999998</v>
      </c>
      <c r="Q8" s="32">
        <v>5.0999999999999996</v>
      </c>
      <c r="R8" s="32">
        <v>7.6</v>
      </c>
      <c r="S8" s="32">
        <v>2.9</v>
      </c>
      <c r="T8" s="33">
        <v>143.28</v>
      </c>
      <c r="U8" s="34">
        <v>185.6</v>
      </c>
      <c r="V8" s="32">
        <v>2</v>
      </c>
      <c r="W8" s="35">
        <v>2019</v>
      </c>
      <c r="X8" s="36">
        <v>45</v>
      </c>
      <c r="Y8" s="36">
        <v>45</v>
      </c>
      <c r="Z8" s="36">
        <v>7.3</v>
      </c>
      <c r="AA8" s="36">
        <v>2.8</v>
      </c>
      <c r="AB8" s="37">
        <v>1.2649999999999999</v>
      </c>
      <c r="AC8" s="37">
        <v>0.65</v>
      </c>
      <c r="AD8" s="37">
        <v>0.54200000000000004</v>
      </c>
      <c r="AE8" s="37">
        <v>0.14949999999999999</v>
      </c>
      <c r="AF8" s="21" t="s">
        <v>29</v>
      </c>
      <c r="AG8" s="19" t="s">
        <v>146</v>
      </c>
      <c r="AH8" s="21" t="s">
        <v>29</v>
      </c>
      <c r="AI8" s="66" t="s">
        <v>151</v>
      </c>
    </row>
    <row r="9" spans="1:36" ht="90" customHeight="1">
      <c r="A9" s="10">
        <v>2</v>
      </c>
      <c r="B9" s="71" t="s">
        <v>31</v>
      </c>
      <c r="C9" s="71" t="s">
        <v>139</v>
      </c>
      <c r="D9" s="71" t="s">
        <v>32</v>
      </c>
      <c r="E9" s="72" t="s">
        <v>33</v>
      </c>
      <c r="F9" s="73" t="s">
        <v>34</v>
      </c>
      <c r="G9" s="71" t="s">
        <v>90</v>
      </c>
      <c r="H9" s="80" t="s">
        <v>35</v>
      </c>
      <c r="I9" s="38">
        <v>69.2</v>
      </c>
      <c r="J9" s="38">
        <v>19.3</v>
      </c>
      <c r="K9" s="38">
        <v>49.9</v>
      </c>
      <c r="L9" s="38">
        <v>69.2</v>
      </c>
      <c r="M9" s="38">
        <f t="shared" si="0"/>
        <v>0</v>
      </c>
      <c r="N9" s="38">
        <v>19.3</v>
      </c>
      <c r="O9" s="38">
        <v>49.9</v>
      </c>
      <c r="P9" s="38">
        <v>40.6</v>
      </c>
      <c r="Q9" s="39">
        <v>2.2999999999999998</v>
      </c>
      <c r="R9" s="39">
        <v>2.5</v>
      </c>
      <c r="S9" s="39">
        <v>77.95</v>
      </c>
      <c r="T9" s="40">
        <v>254</v>
      </c>
      <c r="U9" s="41">
        <v>78.099999999999994</v>
      </c>
      <c r="V9" s="39">
        <v>1</v>
      </c>
      <c r="W9" s="42">
        <v>2016</v>
      </c>
      <c r="X9" s="43">
        <v>12</v>
      </c>
      <c r="Y9" s="43">
        <v>12</v>
      </c>
      <c r="Z9" s="43">
        <v>1.5</v>
      </c>
      <c r="AA9" s="43">
        <v>1.5</v>
      </c>
      <c r="AB9" s="44">
        <v>0.11899999999999999</v>
      </c>
      <c r="AC9" s="44">
        <v>1.2999999999999999E-3</v>
      </c>
      <c r="AD9" s="42">
        <v>600</v>
      </c>
      <c r="AE9" s="44">
        <v>0</v>
      </c>
      <c r="AF9" s="17" t="s">
        <v>29</v>
      </c>
      <c r="AG9" s="9" t="s">
        <v>150</v>
      </c>
      <c r="AH9" s="9" t="s">
        <v>150</v>
      </c>
      <c r="AI9" s="81" t="s">
        <v>116</v>
      </c>
    </row>
    <row r="10" spans="1:36" ht="156" customHeight="1">
      <c r="A10" s="18">
        <v>3</v>
      </c>
      <c r="B10" s="68" t="s">
        <v>36</v>
      </c>
      <c r="C10" s="68" t="s">
        <v>140</v>
      </c>
      <c r="D10" s="69" t="s">
        <v>37</v>
      </c>
      <c r="E10" s="68">
        <v>55</v>
      </c>
      <c r="F10" s="66" t="s">
        <v>38</v>
      </c>
      <c r="G10" s="66" t="s">
        <v>129</v>
      </c>
      <c r="H10" s="68" t="s">
        <v>39</v>
      </c>
      <c r="I10" s="31">
        <v>292.79000000000002</v>
      </c>
      <c r="J10" s="31">
        <v>292.79000000000002</v>
      </c>
      <c r="K10" s="31">
        <v>0</v>
      </c>
      <c r="L10" s="31">
        <v>169</v>
      </c>
      <c r="M10" s="31">
        <f t="shared" si="0"/>
        <v>123.79000000000002</v>
      </c>
      <c r="N10" s="31">
        <v>292.79000000000002</v>
      </c>
      <c r="O10" s="31">
        <v>0</v>
      </c>
      <c r="P10" s="31">
        <v>812.88</v>
      </c>
      <c r="Q10" s="32">
        <v>3.3</v>
      </c>
      <c r="R10" s="32">
        <v>3.7</v>
      </c>
      <c r="S10" s="32">
        <v>44.63</v>
      </c>
      <c r="T10" s="33">
        <v>278</v>
      </c>
      <c r="U10" s="34">
        <v>439</v>
      </c>
      <c r="V10" s="32">
        <v>1.5</v>
      </c>
      <c r="W10" s="35">
        <v>2019</v>
      </c>
      <c r="X10" s="35">
        <v>203</v>
      </c>
      <c r="Y10" s="35">
        <v>203</v>
      </c>
      <c r="Z10" s="33">
        <v>144.9</v>
      </c>
      <c r="AA10" s="33">
        <v>51.43</v>
      </c>
      <c r="AB10" s="33">
        <v>200</v>
      </c>
      <c r="AC10" s="33">
        <v>0</v>
      </c>
      <c r="AD10" s="33">
        <v>1000</v>
      </c>
      <c r="AE10" s="33">
        <v>1400</v>
      </c>
      <c r="AF10" s="19" t="s">
        <v>96</v>
      </c>
      <c r="AG10" s="19" t="s">
        <v>95</v>
      </c>
      <c r="AH10" s="21" t="s">
        <v>29</v>
      </c>
      <c r="AI10" s="66" t="s">
        <v>118</v>
      </c>
    </row>
    <row r="11" spans="1:36" ht="252" customHeight="1">
      <c r="A11" s="18">
        <v>4</v>
      </c>
      <c r="B11" s="74" t="s">
        <v>40</v>
      </c>
      <c r="C11" s="74" t="s">
        <v>94</v>
      </c>
      <c r="D11" s="75" t="s">
        <v>41</v>
      </c>
      <c r="E11" s="76" t="s">
        <v>42</v>
      </c>
      <c r="F11" s="65" t="s">
        <v>43</v>
      </c>
      <c r="G11" s="65" t="s">
        <v>130</v>
      </c>
      <c r="H11" s="74" t="s">
        <v>44</v>
      </c>
      <c r="I11" s="45">
        <v>177.55</v>
      </c>
      <c r="J11" s="45">
        <v>88.775000000000006</v>
      </c>
      <c r="K11" s="45">
        <v>88.775000000000006</v>
      </c>
      <c r="L11" s="45">
        <v>67.540999999999997</v>
      </c>
      <c r="M11" s="45">
        <f t="shared" si="0"/>
        <v>110.00900000000001</v>
      </c>
      <c r="N11" s="45">
        <v>88.775000000000006</v>
      </c>
      <c r="O11" s="45">
        <v>88.775000000000006</v>
      </c>
      <c r="P11" s="45">
        <v>365.9</v>
      </c>
      <c r="Q11" s="46">
        <v>3.96</v>
      </c>
      <c r="R11" s="46">
        <v>4.66</v>
      </c>
      <c r="S11" s="46">
        <v>42</v>
      </c>
      <c r="T11" s="47">
        <v>257</v>
      </c>
      <c r="U11" s="48">
        <v>346.5</v>
      </c>
      <c r="V11" s="46">
        <v>10</v>
      </c>
      <c r="W11" s="49">
        <v>2019</v>
      </c>
      <c r="X11" s="47">
        <v>102</v>
      </c>
      <c r="Y11" s="47">
        <v>20</v>
      </c>
      <c r="Z11" s="47">
        <v>22.7</v>
      </c>
      <c r="AA11" s="47">
        <v>12.3</v>
      </c>
      <c r="AB11" s="50">
        <v>7.0000000000000007E-2</v>
      </c>
      <c r="AC11" s="50">
        <v>5.0000000000000001E-3</v>
      </c>
      <c r="AD11" s="50">
        <v>0.4</v>
      </c>
      <c r="AE11" s="50">
        <v>0</v>
      </c>
      <c r="AF11" s="22" t="s">
        <v>120</v>
      </c>
      <c r="AG11" s="23" t="s">
        <v>29</v>
      </c>
      <c r="AH11" s="22" t="s">
        <v>121</v>
      </c>
      <c r="AI11" s="65" t="s">
        <v>119</v>
      </c>
    </row>
    <row r="12" spans="1:36" ht="193.5" customHeight="1">
      <c r="A12" s="18">
        <v>5</v>
      </c>
      <c r="B12" s="68" t="s">
        <v>46</v>
      </c>
      <c r="C12" s="68" t="s">
        <v>140</v>
      </c>
      <c r="D12" s="69" t="s">
        <v>47</v>
      </c>
      <c r="E12" s="68" t="s">
        <v>98</v>
      </c>
      <c r="F12" s="66" t="s">
        <v>99</v>
      </c>
      <c r="G12" s="66" t="s">
        <v>131</v>
      </c>
      <c r="H12" s="68" t="s">
        <v>48</v>
      </c>
      <c r="I12" s="34">
        <v>1464.1969999999999</v>
      </c>
      <c r="J12" s="34">
        <v>1464.1969999999999</v>
      </c>
      <c r="K12" s="31">
        <v>0</v>
      </c>
      <c r="L12" s="31">
        <v>154.69999999999999</v>
      </c>
      <c r="M12" s="31">
        <f t="shared" si="0"/>
        <v>1309.4969999999998</v>
      </c>
      <c r="N12" s="31">
        <v>1464.1969999999999</v>
      </c>
      <c r="O12" s="31">
        <v>0</v>
      </c>
      <c r="P12" s="31">
        <v>1242.67</v>
      </c>
      <c r="Q12" s="32">
        <v>6.75</v>
      </c>
      <c r="R12" s="32">
        <v>11.25</v>
      </c>
      <c r="S12" s="32">
        <v>20.87</v>
      </c>
      <c r="T12" s="36">
        <v>113.4</v>
      </c>
      <c r="U12" s="34">
        <v>0</v>
      </c>
      <c r="V12" s="32">
        <v>11.25</v>
      </c>
      <c r="W12" s="35">
        <v>2019</v>
      </c>
      <c r="X12" s="36">
        <v>277</v>
      </c>
      <c r="Y12" s="36">
        <v>0</v>
      </c>
      <c r="Z12" s="36">
        <v>34.33</v>
      </c>
      <c r="AA12" s="36">
        <v>14.54</v>
      </c>
      <c r="AB12" s="37">
        <v>0</v>
      </c>
      <c r="AC12" s="37">
        <v>0.20014799999999999</v>
      </c>
      <c r="AD12" s="37">
        <v>3.66</v>
      </c>
      <c r="AE12" s="37">
        <v>854</v>
      </c>
      <c r="AF12" s="19" t="s">
        <v>143</v>
      </c>
      <c r="AG12" s="19" t="s">
        <v>145</v>
      </c>
      <c r="AH12" s="19" t="s">
        <v>100</v>
      </c>
      <c r="AI12" s="66" t="s">
        <v>122</v>
      </c>
    </row>
    <row r="13" spans="1:36" ht="318" customHeight="1">
      <c r="A13" s="18">
        <v>6</v>
      </c>
      <c r="B13" s="68" t="s">
        <v>49</v>
      </c>
      <c r="C13" s="68" t="s">
        <v>50</v>
      </c>
      <c r="D13" s="69" t="s">
        <v>51</v>
      </c>
      <c r="E13" s="70" t="s">
        <v>52</v>
      </c>
      <c r="F13" s="66" t="s">
        <v>113</v>
      </c>
      <c r="G13" s="66" t="s">
        <v>153</v>
      </c>
      <c r="H13" s="69" t="s">
        <v>53</v>
      </c>
      <c r="I13" s="61">
        <v>8366</v>
      </c>
      <c r="J13" s="61">
        <v>1837</v>
      </c>
      <c r="K13" s="61">
        <v>6264</v>
      </c>
      <c r="L13" s="61">
        <v>2436</v>
      </c>
      <c r="M13" s="61">
        <f t="shared" si="0"/>
        <v>5930</v>
      </c>
      <c r="N13" s="61">
        <v>1837</v>
      </c>
      <c r="O13" s="61">
        <v>6264</v>
      </c>
      <c r="P13" s="61">
        <v>892</v>
      </c>
      <c r="Q13" s="32">
        <v>8</v>
      </c>
      <c r="R13" s="32">
        <v>12</v>
      </c>
      <c r="S13" s="32">
        <v>19</v>
      </c>
      <c r="T13" s="36">
        <v>1.1100000000000001</v>
      </c>
      <c r="U13" s="34">
        <v>6319</v>
      </c>
      <c r="V13" s="32">
        <v>7</v>
      </c>
      <c r="W13" s="35">
        <v>2023</v>
      </c>
      <c r="X13" s="36">
        <v>971</v>
      </c>
      <c r="Y13" s="36">
        <v>0</v>
      </c>
      <c r="Z13" s="36">
        <v>378</v>
      </c>
      <c r="AA13" s="36">
        <v>192</v>
      </c>
      <c r="AB13" s="37">
        <v>7.5069999999999997</v>
      </c>
      <c r="AC13" s="37">
        <v>1.147</v>
      </c>
      <c r="AD13" s="37">
        <v>29.035</v>
      </c>
      <c r="AE13" s="35">
        <v>86000</v>
      </c>
      <c r="AF13" s="29" t="s">
        <v>156</v>
      </c>
      <c r="AG13" s="29" t="s">
        <v>149</v>
      </c>
      <c r="AH13" s="20" t="s">
        <v>101</v>
      </c>
      <c r="AI13" s="66" t="s">
        <v>123</v>
      </c>
    </row>
    <row r="14" spans="1:36" ht="240">
      <c r="A14" s="18">
        <v>7</v>
      </c>
      <c r="B14" s="68" t="s">
        <v>54</v>
      </c>
      <c r="C14" s="68" t="s">
        <v>55</v>
      </c>
      <c r="D14" s="69" t="s">
        <v>56</v>
      </c>
      <c r="E14" s="77" t="s">
        <v>69</v>
      </c>
      <c r="F14" s="66" t="s">
        <v>57</v>
      </c>
      <c r="G14" s="66" t="s">
        <v>124</v>
      </c>
      <c r="H14" s="68" t="s">
        <v>58</v>
      </c>
      <c r="I14" s="31">
        <v>151.81</v>
      </c>
      <c r="J14" s="31">
        <v>66.05</v>
      </c>
      <c r="K14" s="31">
        <v>85.76</v>
      </c>
      <c r="L14" s="31">
        <v>142.58000000000001</v>
      </c>
      <c r="M14" s="31">
        <f t="shared" si="0"/>
        <v>9.2299999999999898</v>
      </c>
      <c r="N14" s="31">
        <v>66.05</v>
      </c>
      <c r="O14" s="31">
        <v>85.76</v>
      </c>
      <c r="P14" s="31">
        <v>0.312</v>
      </c>
      <c r="Q14" s="32">
        <v>11.98</v>
      </c>
      <c r="R14" s="32">
        <v>12.99</v>
      </c>
      <c r="S14" s="32">
        <v>8.6999999999999993</v>
      </c>
      <c r="T14" s="36">
        <v>1.0021</v>
      </c>
      <c r="U14" s="34">
        <v>155.91999999999999</v>
      </c>
      <c r="V14" s="32">
        <v>13</v>
      </c>
      <c r="W14" s="35">
        <v>2019</v>
      </c>
      <c r="X14" s="36">
        <v>39</v>
      </c>
      <c r="Y14" s="36">
        <v>0</v>
      </c>
      <c r="Z14" s="36">
        <v>4.5999999999999996</v>
      </c>
      <c r="AA14" s="36">
        <v>4.5999999999999996</v>
      </c>
      <c r="AB14" s="37">
        <v>0</v>
      </c>
      <c r="AC14" s="37">
        <v>1.6E-2</v>
      </c>
      <c r="AD14" s="35">
        <v>200</v>
      </c>
      <c r="AE14" s="37">
        <v>0</v>
      </c>
      <c r="AF14" s="19" t="s">
        <v>144</v>
      </c>
      <c r="AG14" s="19" t="s">
        <v>102</v>
      </c>
      <c r="AH14" s="19" t="s">
        <v>125</v>
      </c>
      <c r="AI14" s="66" t="s">
        <v>126</v>
      </c>
    </row>
    <row r="15" spans="1:36" ht="342.75" customHeight="1">
      <c r="A15" s="18">
        <v>8</v>
      </c>
      <c r="B15" s="78" t="s">
        <v>59</v>
      </c>
      <c r="C15" s="78" t="s">
        <v>140</v>
      </c>
      <c r="D15" s="78" t="s">
        <v>70</v>
      </c>
      <c r="E15" s="79" t="s">
        <v>61</v>
      </c>
      <c r="F15" s="67" t="s">
        <v>154</v>
      </c>
      <c r="G15" s="67" t="s">
        <v>132</v>
      </c>
      <c r="H15" s="78" t="s">
        <v>64</v>
      </c>
      <c r="I15" s="62">
        <v>1206</v>
      </c>
      <c r="J15" s="51">
        <v>0</v>
      </c>
      <c r="K15" s="51">
        <v>1206</v>
      </c>
      <c r="L15" s="31">
        <v>0</v>
      </c>
      <c r="M15" s="31">
        <f t="shared" si="0"/>
        <v>1206</v>
      </c>
      <c r="N15" s="51">
        <v>0</v>
      </c>
      <c r="O15" s="51">
        <v>1206</v>
      </c>
      <c r="P15" s="51">
        <v>400.9</v>
      </c>
      <c r="Q15" s="52">
        <v>6.1</v>
      </c>
      <c r="R15" s="52">
        <v>7.8</v>
      </c>
      <c r="S15" s="52">
        <v>19</v>
      </c>
      <c r="T15" s="53">
        <v>1.33</v>
      </c>
      <c r="U15" s="54">
        <v>2345.8000000000002</v>
      </c>
      <c r="V15" s="52">
        <v>10</v>
      </c>
      <c r="W15" s="55">
        <v>2021</v>
      </c>
      <c r="X15" s="53">
        <v>178</v>
      </c>
      <c r="Y15" s="53">
        <v>178</v>
      </c>
      <c r="Z15" s="53">
        <v>273.3</v>
      </c>
      <c r="AA15" s="53">
        <v>29</v>
      </c>
      <c r="AB15" s="56">
        <v>0.67724700000000004</v>
      </c>
      <c r="AC15" s="56">
        <v>9.1500000000000001E-3</v>
      </c>
      <c r="AD15" s="56">
        <v>2.444</v>
      </c>
      <c r="AE15" s="55">
        <v>4876</v>
      </c>
      <c r="AF15" s="24" t="s">
        <v>148</v>
      </c>
      <c r="AG15" s="21" t="s">
        <v>29</v>
      </c>
      <c r="AH15" s="24" t="s">
        <v>115</v>
      </c>
      <c r="AI15" s="66" t="s">
        <v>135</v>
      </c>
    </row>
    <row r="16" spans="1:36" ht="174.75" customHeight="1">
      <c r="A16" s="18">
        <v>9</v>
      </c>
      <c r="B16" s="68" t="s">
        <v>114</v>
      </c>
      <c r="C16" s="68" t="s">
        <v>140</v>
      </c>
      <c r="D16" s="68" t="s">
        <v>106</v>
      </c>
      <c r="E16" s="70" t="s">
        <v>111</v>
      </c>
      <c r="F16" s="66" t="s">
        <v>112</v>
      </c>
      <c r="G16" s="66" t="s">
        <v>127</v>
      </c>
      <c r="H16" s="68" t="s">
        <v>133</v>
      </c>
      <c r="I16" s="31">
        <v>387.55599999999998</v>
      </c>
      <c r="J16" s="31">
        <v>14.385999999999999</v>
      </c>
      <c r="K16" s="31">
        <v>373.17</v>
      </c>
      <c r="L16" s="31">
        <v>6.8860000000000001</v>
      </c>
      <c r="M16" s="31">
        <f t="shared" si="0"/>
        <v>380.66999999999996</v>
      </c>
      <c r="N16" s="31">
        <v>14.385999999999999</v>
      </c>
      <c r="O16" s="31">
        <f>I16-N16</f>
        <v>373.16999999999996</v>
      </c>
      <c r="P16" s="31">
        <v>121.7</v>
      </c>
      <c r="Q16" s="32">
        <v>5.6</v>
      </c>
      <c r="R16" s="32">
        <v>7.2</v>
      </c>
      <c r="S16" s="32">
        <v>21.7</v>
      </c>
      <c r="T16" s="36">
        <v>145</v>
      </c>
      <c r="U16" s="34">
        <v>891</v>
      </c>
      <c r="V16" s="32">
        <v>10</v>
      </c>
      <c r="W16" s="35">
        <v>2020</v>
      </c>
      <c r="X16" s="36">
        <v>76</v>
      </c>
      <c r="Y16" s="36">
        <v>76</v>
      </c>
      <c r="Z16" s="36">
        <v>39.299999999999997</v>
      </c>
      <c r="AA16" s="36">
        <v>23.7</v>
      </c>
      <c r="AB16" s="37">
        <v>1.5</v>
      </c>
      <c r="AC16" s="57" t="s">
        <v>29</v>
      </c>
      <c r="AD16" s="37">
        <v>3</v>
      </c>
      <c r="AE16" s="57" t="s">
        <v>29</v>
      </c>
      <c r="AF16" s="21" t="s">
        <v>29</v>
      </c>
      <c r="AG16" s="19" t="s">
        <v>147</v>
      </c>
      <c r="AH16" s="21" t="s">
        <v>29</v>
      </c>
      <c r="AI16" s="66" t="s">
        <v>134</v>
      </c>
    </row>
    <row r="17" spans="1:35" ht="276.75" customHeight="1">
      <c r="A17" s="18">
        <v>10</v>
      </c>
      <c r="B17" s="68" t="s">
        <v>104</v>
      </c>
      <c r="C17" s="68" t="s">
        <v>140</v>
      </c>
      <c r="D17" s="68" t="s">
        <v>105</v>
      </c>
      <c r="E17" s="70" t="s">
        <v>107</v>
      </c>
      <c r="F17" s="28" t="s">
        <v>108</v>
      </c>
      <c r="G17" s="66" t="s">
        <v>136</v>
      </c>
      <c r="H17" s="68" t="s">
        <v>109</v>
      </c>
      <c r="I17" s="31">
        <v>309.27999999999997</v>
      </c>
      <c r="J17" s="31">
        <v>309.27999999999997</v>
      </c>
      <c r="K17" s="31">
        <v>0</v>
      </c>
      <c r="L17" s="31">
        <v>309.27999999999997</v>
      </c>
      <c r="M17" s="31">
        <f>I17-L17</f>
        <v>0</v>
      </c>
      <c r="N17" s="31">
        <v>0</v>
      </c>
      <c r="O17" s="31">
        <v>309.27999999999997</v>
      </c>
      <c r="P17" s="31">
        <v>183.221</v>
      </c>
      <c r="Q17" s="32">
        <v>2.2999999999999998</v>
      </c>
      <c r="R17" s="32">
        <v>3.55</v>
      </c>
      <c r="S17" s="32">
        <v>64.2</v>
      </c>
      <c r="T17" s="36">
        <v>1.61</v>
      </c>
      <c r="U17" s="34">
        <v>414.8</v>
      </c>
      <c r="V17" s="34">
        <v>2</v>
      </c>
      <c r="W17" s="35">
        <v>2019</v>
      </c>
      <c r="X17" s="36">
        <v>142</v>
      </c>
      <c r="Y17" s="36">
        <v>142</v>
      </c>
      <c r="Z17" s="36">
        <v>25.76</v>
      </c>
      <c r="AA17" s="36">
        <v>11.81</v>
      </c>
      <c r="AB17" s="57" t="s">
        <v>29</v>
      </c>
      <c r="AC17" s="57" t="s">
        <v>29</v>
      </c>
      <c r="AD17" s="37">
        <v>0.6</v>
      </c>
      <c r="AE17" s="57" t="s">
        <v>29</v>
      </c>
      <c r="AF17" s="21" t="s">
        <v>29</v>
      </c>
      <c r="AG17" s="19" t="s">
        <v>155</v>
      </c>
      <c r="AH17" s="19" t="s">
        <v>110</v>
      </c>
      <c r="AI17" s="66" t="s">
        <v>137</v>
      </c>
    </row>
    <row r="18" spans="1:35" ht="21" thickBot="1">
      <c r="A18" s="97" t="s">
        <v>65</v>
      </c>
      <c r="B18" s="98"/>
      <c r="C18" s="98"/>
      <c r="D18" s="98"/>
      <c r="E18" s="98"/>
      <c r="F18" s="98"/>
      <c r="G18" s="99"/>
      <c r="H18" s="100"/>
      <c r="I18" s="64">
        <f>I8+I9+I10+I11+I12+I13+I14+I15+I16+I17</f>
        <v>12857.183000000001</v>
      </c>
      <c r="J18" s="63">
        <f t="shared" ref="J18:K18" si="1">J8+J9+J10+J11+J12+J13+J14+J15+J16+J17</f>
        <v>4104.5780000000004</v>
      </c>
      <c r="K18" s="58">
        <f t="shared" si="1"/>
        <v>8487.6049999999996</v>
      </c>
      <c r="L18" s="59" t="s">
        <v>152</v>
      </c>
      <c r="M18" s="59" t="s">
        <v>152</v>
      </c>
      <c r="N18" s="60">
        <f>N8+N9+N10+N11+N12+N13+N14+N15+N16+N17</f>
        <v>3795.2980000000002</v>
      </c>
      <c r="O18" s="60">
        <f>O8+O9+O10+O11+O12+O13+O14+O15+O16+O17</f>
        <v>8796.8850000000002</v>
      </c>
      <c r="P18" s="59" t="s">
        <v>152</v>
      </c>
      <c r="Q18" s="59" t="s">
        <v>152</v>
      </c>
      <c r="R18" s="59" t="s">
        <v>152</v>
      </c>
      <c r="S18" s="59" t="s">
        <v>152</v>
      </c>
      <c r="T18" s="59" t="s">
        <v>152</v>
      </c>
      <c r="U18" s="59" t="s">
        <v>152</v>
      </c>
      <c r="V18" s="59" t="s">
        <v>152</v>
      </c>
      <c r="W18" s="59" t="s">
        <v>152</v>
      </c>
      <c r="X18" s="60">
        <f>X8+X9+X10+X11+X12+X13+X14+X15</f>
        <v>1827</v>
      </c>
      <c r="Y18" s="60">
        <f>Y8+Y9+Y10+Y11+Y12+Y13+Y14+Y15</f>
        <v>458</v>
      </c>
      <c r="Z18" s="60">
        <f t="shared" ref="Z18:AA18" si="2">Z8+Z9+Z10+Z11+Z12+Z13+Z14+Z15</f>
        <v>866.63000000000011</v>
      </c>
      <c r="AA18" s="60">
        <f t="shared" si="2"/>
        <v>308.17</v>
      </c>
      <c r="AB18" s="59" t="s">
        <v>152</v>
      </c>
      <c r="AC18" s="59" t="s">
        <v>152</v>
      </c>
      <c r="AD18" s="59" t="s">
        <v>152</v>
      </c>
      <c r="AE18" s="59" t="s">
        <v>152</v>
      </c>
      <c r="AF18" s="30" t="s">
        <v>152</v>
      </c>
      <c r="AG18" s="30" t="s">
        <v>152</v>
      </c>
      <c r="AH18" s="30" t="s">
        <v>152</v>
      </c>
      <c r="AI18" s="30" t="s">
        <v>152</v>
      </c>
    </row>
  </sheetData>
  <mergeCells count="46">
    <mergeCell ref="A1:AH1"/>
    <mergeCell ref="AI2:AI6"/>
    <mergeCell ref="Y3:Y6"/>
    <mergeCell ref="AF2:AH2"/>
    <mergeCell ref="AF3:AF6"/>
    <mergeCell ref="AG3:AG6"/>
    <mergeCell ref="AH3:AH6"/>
    <mergeCell ref="T3:T6"/>
    <mergeCell ref="V3:V6"/>
    <mergeCell ref="C2:C6"/>
    <mergeCell ref="X2:AA2"/>
    <mergeCell ref="Z3:AA3"/>
    <mergeCell ref="Z4:Z6"/>
    <mergeCell ref="AA4:AA6"/>
    <mergeCell ref="X3:X6"/>
    <mergeCell ref="AE3:AE6"/>
    <mergeCell ref="A18:H18"/>
    <mergeCell ref="I3:O3"/>
    <mergeCell ref="I4:I6"/>
    <mergeCell ref="N4:O4"/>
    <mergeCell ref="N5:N6"/>
    <mergeCell ref="B2:B6"/>
    <mergeCell ref="F2:O2"/>
    <mergeCell ref="F3:F6"/>
    <mergeCell ref="H3:H6"/>
    <mergeCell ref="M4:M6"/>
    <mergeCell ref="A2:A6"/>
    <mergeCell ref="D2:D6"/>
    <mergeCell ref="G3:G6"/>
    <mergeCell ref="J4:J6"/>
    <mergeCell ref="K4:K6"/>
    <mergeCell ref="E2:E6"/>
    <mergeCell ref="AJ2:AJ6"/>
    <mergeCell ref="O5:O6"/>
    <mergeCell ref="Q3:Q6"/>
    <mergeCell ref="S3:S6"/>
    <mergeCell ref="P3:P6"/>
    <mergeCell ref="P2:W2"/>
    <mergeCell ref="W3:W6"/>
    <mergeCell ref="L4:L6"/>
    <mergeCell ref="AB2:AE2"/>
    <mergeCell ref="AB3:AB6"/>
    <mergeCell ref="AC3:AC6"/>
    <mergeCell ref="AD3:AD6"/>
    <mergeCell ref="U3:U6"/>
    <mergeCell ref="R3:R6"/>
  </mergeCells>
  <printOptions horizontalCentered="1" verticalCentered="1"/>
  <pageMargins left="0.23622047244094491" right="0.23622047244094491" top="0.78740157480314965" bottom="0.39370078740157483" header="0.39370078740157483" footer="0.19685039370078741"/>
  <pageSetup paperSize="8" scale="32" orientation="landscape" r:id="rId1"/>
  <headerFooter differentFirst="1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Normal="100" zoomScaleSheetLayoutView="100" workbookViewId="0">
      <selection activeCell="D12" sqref="D12"/>
    </sheetView>
  </sheetViews>
  <sheetFormatPr defaultRowHeight="15"/>
  <cols>
    <col min="1" max="1" width="5.85546875" bestFit="1" customWidth="1"/>
    <col min="2" max="2" width="52.7109375" customWidth="1"/>
    <col min="3" max="3" width="7" bestFit="1" customWidth="1"/>
    <col min="4" max="4" width="14.85546875" bestFit="1" customWidth="1"/>
    <col min="5" max="5" width="12.5703125" customWidth="1"/>
    <col min="6" max="6" width="10.28515625" customWidth="1"/>
  </cols>
  <sheetData>
    <row r="1" spans="1:7" ht="51" customHeight="1">
      <c r="A1" s="103" t="s">
        <v>10</v>
      </c>
      <c r="B1" s="103" t="s">
        <v>0</v>
      </c>
      <c r="C1" s="103" t="s">
        <v>11</v>
      </c>
      <c r="D1" s="103"/>
      <c r="E1" s="103"/>
      <c r="F1" s="13"/>
      <c r="G1" s="13"/>
    </row>
    <row r="2" spans="1:7" ht="51" customHeight="1">
      <c r="A2" s="103"/>
      <c r="B2" s="103"/>
      <c r="C2" s="82" t="s">
        <v>6</v>
      </c>
      <c r="D2" s="109" t="s">
        <v>68</v>
      </c>
      <c r="E2" s="110"/>
      <c r="F2" s="110"/>
      <c r="G2" s="110"/>
    </row>
    <row r="3" spans="1:7" ht="38.25">
      <c r="A3" s="103"/>
      <c r="B3" s="103"/>
      <c r="C3" s="84"/>
      <c r="D3" s="12" t="s">
        <v>66</v>
      </c>
      <c r="E3" s="12" t="s">
        <v>67</v>
      </c>
      <c r="F3" s="14" t="s">
        <v>71</v>
      </c>
      <c r="G3" s="14" t="s">
        <v>72</v>
      </c>
    </row>
    <row r="4" spans="1:7" ht="25.5">
      <c r="A4" s="5">
        <v>1</v>
      </c>
      <c r="B4" s="2" t="s">
        <v>27</v>
      </c>
      <c r="C4" s="4">
        <v>432.8</v>
      </c>
      <c r="D4" s="4">
        <v>12.8</v>
      </c>
      <c r="E4" s="4">
        <f>C4-D4</f>
        <v>420</v>
      </c>
      <c r="F4" s="15">
        <v>12.8</v>
      </c>
      <c r="G4" s="15">
        <v>420</v>
      </c>
    </row>
    <row r="5" spans="1:7" ht="38.25">
      <c r="A5" s="5">
        <v>2</v>
      </c>
      <c r="B5" s="3" t="s">
        <v>30</v>
      </c>
      <c r="C5" s="4">
        <v>5809</v>
      </c>
      <c r="D5" s="4">
        <v>1161</v>
      </c>
      <c r="E5" s="4">
        <f t="shared" ref="E5:E12" si="0">C5-D5</f>
        <v>4648</v>
      </c>
      <c r="F5" s="15">
        <v>1161</v>
      </c>
      <c r="G5" s="15">
        <v>4648</v>
      </c>
    </row>
    <row r="6" spans="1:7" ht="25.5">
      <c r="A6" s="6">
        <v>3</v>
      </c>
      <c r="B6" s="7" t="s">
        <v>31</v>
      </c>
      <c r="C6" s="8">
        <v>69.2</v>
      </c>
      <c r="D6" s="4">
        <v>69.2</v>
      </c>
      <c r="E6" s="4">
        <f t="shared" si="0"/>
        <v>0</v>
      </c>
      <c r="F6" s="16">
        <v>19.3</v>
      </c>
      <c r="G6" s="16">
        <v>49.9</v>
      </c>
    </row>
    <row r="7" spans="1:7">
      <c r="A7" s="5">
        <v>4</v>
      </c>
      <c r="B7" s="3" t="s">
        <v>36</v>
      </c>
      <c r="C7" s="4">
        <v>292.79000000000002</v>
      </c>
      <c r="D7" s="4">
        <v>169</v>
      </c>
      <c r="E7" s="4">
        <f t="shared" si="0"/>
        <v>123.79000000000002</v>
      </c>
      <c r="F7" s="15">
        <v>292.79000000000002</v>
      </c>
      <c r="G7" s="15">
        <v>0</v>
      </c>
    </row>
    <row r="8" spans="1:7" ht="25.5">
      <c r="A8" s="5">
        <v>5</v>
      </c>
      <c r="B8" s="3" t="s">
        <v>40</v>
      </c>
      <c r="C8" s="4">
        <v>177.55</v>
      </c>
      <c r="D8" s="4">
        <v>22.6</v>
      </c>
      <c r="E8" s="4">
        <f t="shared" si="0"/>
        <v>154.95000000000002</v>
      </c>
      <c r="F8" s="15">
        <v>88.775000000000006</v>
      </c>
      <c r="G8" s="15">
        <v>88.775000000000006</v>
      </c>
    </row>
    <row r="9" spans="1:7" ht="38.25">
      <c r="A9" s="5">
        <v>6</v>
      </c>
      <c r="B9" s="3" t="s">
        <v>46</v>
      </c>
      <c r="C9" s="4">
        <v>1464.1969999999999</v>
      </c>
      <c r="D9" s="4">
        <v>154.69999999999999</v>
      </c>
      <c r="E9" s="4">
        <f t="shared" si="0"/>
        <v>1309.4969999999998</v>
      </c>
      <c r="F9" s="15">
        <v>1464.1969999999999</v>
      </c>
      <c r="G9" s="15">
        <v>0</v>
      </c>
    </row>
    <row r="10" spans="1:7" ht="25.5">
      <c r="A10" s="5">
        <v>7</v>
      </c>
      <c r="B10" s="2" t="s">
        <v>49</v>
      </c>
      <c r="C10" s="4">
        <v>8366</v>
      </c>
      <c r="D10" s="4">
        <v>635</v>
      </c>
      <c r="E10" s="4">
        <f t="shared" si="0"/>
        <v>7731</v>
      </c>
      <c r="F10" s="15">
        <v>1837</v>
      </c>
      <c r="G10" s="15">
        <v>6264</v>
      </c>
    </row>
    <row r="11" spans="1:7" ht="25.5">
      <c r="A11" s="5">
        <v>8</v>
      </c>
      <c r="B11" s="2" t="s">
        <v>54</v>
      </c>
      <c r="C11" s="4">
        <v>151.81</v>
      </c>
      <c r="D11" s="4">
        <v>142.58000000000001</v>
      </c>
      <c r="E11" s="4">
        <f t="shared" si="0"/>
        <v>9.2299999999999898</v>
      </c>
      <c r="F11" s="15">
        <v>66.05</v>
      </c>
      <c r="G11" s="15">
        <v>85.76</v>
      </c>
    </row>
    <row r="12" spans="1:7" ht="38.25">
      <c r="A12" s="5">
        <v>9</v>
      </c>
      <c r="B12" s="2" t="s">
        <v>59</v>
      </c>
      <c r="C12" s="4">
        <v>1206</v>
      </c>
      <c r="D12" s="4">
        <v>0</v>
      </c>
      <c r="E12" s="4">
        <f t="shared" si="0"/>
        <v>1206</v>
      </c>
      <c r="F12" s="15">
        <v>0</v>
      </c>
      <c r="G12" s="15">
        <v>1206</v>
      </c>
    </row>
  </sheetData>
  <mergeCells count="5">
    <mergeCell ref="A1:A3"/>
    <mergeCell ref="C1:E1"/>
    <mergeCell ref="C2:C3"/>
    <mergeCell ref="B1:B3"/>
    <mergeCell ref="D2:G2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</vt:lpstr>
      <vt:lpstr>Объем инвестиций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ipetrov</dc:creator>
  <cp:lastModifiedBy>ipetrov</cp:lastModifiedBy>
  <cp:lastPrinted>2019-04-25T04:42:55Z</cp:lastPrinted>
  <dcterms:created xsi:type="dcterms:W3CDTF">2015-12-29T04:49:11Z</dcterms:created>
  <dcterms:modified xsi:type="dcterms:W3CDTF">2019-05-29T05:55:51Z</dcterms:modified>
</cp:coreProperties>
</file>